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<sst xmlns="http://schemas.openxmlformats.org/spreadsheetml/2006/main" count="162" uniqueCount="113">
  <si>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</si>
  <si>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</si>
  <si>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</si>
  <si>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</si>
  <si>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</si>
  <si>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</si>
  <si>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</si>
  <si>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</si>
  <si>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</si>
  <si>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</si>
  <si>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</si>
  <si>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</si>
  <si>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</si>
  <si>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</si>
  <si>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</si>
  <si>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</si>
  <si>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</si>
  <si>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</si>
  <si>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</si>
  <si>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</si>
  <si>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</si>
  <si>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</si>
  <si>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</si>
  <si>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</si>
  <si>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</si>
  <si>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</si>
  <si>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</si>
  <si>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</si>
  <si>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</si>
  <si>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</si>
  <si>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</si>
  <si>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</si>
  <si>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</si>
  <si>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</si>
  <si>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</si>
  <si>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</si>
  <si>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</si>
  <si>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</si>
  <si>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</si>
  <si>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</si>
  <si>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</si>
  <si>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</si>
  <si>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</si>
  <si>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</si>
  <si>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</si>
  <si>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</si>
  <si>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</si>
  <si>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</si>
  <si>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</si>
  <si>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</si>
  <si>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</si>
  <si>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</si>
  <si>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</si>
  <si>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</si>
  <si>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</si>
  <si>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</si>
  <si>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</si>
  <si>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</si>
  <si>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</si>
  <si>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</si>
  <si>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</si>
  <si>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</si>
  <si>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</si>
  <si>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</si>
  <si>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</si>
  <si>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</si>
  <si>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</si>
  <si>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</si>
  <si>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</si>
  <si>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</si>
  <si>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</si>
  <si>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</si>
  <si>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</si>
  <si>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</si>
  <si>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</si>
  <si>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</si>
  <si>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</si>
  <si>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</si>
  <si>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</si>
  <si>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</si>
  <si>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</si>
  <si>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</si>
  <si>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</si>
  <si>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</si>
  <si>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</si>
  <si>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</si>
  <si>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</si>
  <si>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</si>
  <si>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</si>
  <si>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</si>
  <si>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</si>
  <si>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</si>
  <si>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</si>
  <si>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</si>
  <si>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</si>
  <si>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</si>
  <si>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</si>
  <si>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</si>
  <si>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</si>
  <si>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</si>
  <si>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</si>
  <si>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</si>
  <si>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</si>
  <si>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</si>
  <si>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</si>
  <si>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</si>
  <si>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</si>
  <si>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</si>
  <si>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</si>
  <si>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</si>
  <si>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</si>
  <si>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</si>
  <si>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28.10.2016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</si>
</sst>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0802622"/>
        <c:axId val="8788143"/>
      </c:bar3D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88143"/>
        <c:crosses val="autoZero"/>
        <c:auto val="1"/>
        <c:lblOffset val="100"/>
        <c:tickLblSkip val="1"/>
        <c:noMultiLvlLbl val="0"/>
      </c:catAx>
      <c:valAx>
        <c:axId val="878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1984424"/>
        <c:axId val="40750953"/>
      </c:bar3D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4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1214258"/>
        <c:axId val="12492867"/>
      </c:bar3DChart>
      <c:catAx>
        <c:axId val="3121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92867"/>
        <c:crosses val="autoZero"/>
        <c:auto val="1"/>
        <c:lblOffset val="100"/>
        <c:tickLblSkip val="1"/>
        <c:noMultiLvlLbl val="0"/>
      </c:catAx>
      <c:valAx>
        <c:axId val="12492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4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45326940"/>
        <c:axId val="5289277"/>
      </c:bar3DChart>
      <c:catAx>
        <c:axId val="4532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9277"/>
        <c:crosses val="autoZero"/>
        <c:auto val="1"/>
        <c:lblOffset val="100"/>
        <c:tickLblSkip val="1"/>
        <c:noMultiLvlLbl val="0"/>
      </c:catAx>
      <c:valAx>
        <c:axId val="5289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7603494"/>
        <c:axId val="25778263"/>
      </c:bar3D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78263"/>
        <c:crosses val="autoZero"/>
        <c:auto val="1"/>
        <c:lblOffset val="100"/>
        <c:tickLblSkip val="2"/>
        <c:noMultiLvlLbl val="0"/>
      </c:catAx>
      <c:valAx>
        <c:axId val="25778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3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0677776"/>
        <c:axId val="7664529"/>
      </c:bar3D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7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871898"/>
        <c:axId val="16847083"/>
      </c:bar3DChart>
      <c:catAx>
        <c:axId val="187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847083"/>
        <c:crosses val="autoZero"/>
        <c:auto val="1"/>
        <c:lblOffset val="100"/>
        <c:tickLblSkip val="1"/>
        <c:noMultiLvlLbl val="0"/>
      </c:catAx>
      <c:valAx>
        <c:axId val="16847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7406020"/>
        <c:axId val="22436453"/>
      </c:bar3DChart>
      <c:catAx>
        <c:axId val="1740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6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601486"/>
        <c:axId val="5413375"/>
      </c:bar3DChart>
      <c:catAx>
        <c:axId val="6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3375"/>
        <c:crosses val="autoZero"/>
        <c:auto val="1"/>
        <c:lblOffset val="100"/>
        <c:tickLblSkip val="1"/>
        <c:noMultiLvlLbl val="0"/>
      </c:catAx>
      <c:valAx>
        <c:axId val="5413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+1315.8+278.4+2025.4+693.8+268.2+17968.9</f>
        <v>331484.40000000014</v>
      </c>
      <c r="E6" s="3">
        <f>D6/D150*100</f>
        <v>27.531234056152908</v>
      </c>
      <c r="F6" s="3">
        <f>D6/B6*100</f>
        <v>90.98680450832703</v>
      </c>
      <c r="G6" s="3">
        <f aca="true" t="shared" si="0" ref="G6:G43">D6/C6*100</f>
        <v>73.60614705756964</v>
      </c>
      <c r="H6" s="47">
        <f>B6-D6</f>
        <v>32836.99999999988</v>
      </c>
      <c r="I6" s="47">
        <f aca="true" t="shared" si="1" ref="I6:I43">C6-D6</f>
        <v>118864.39999999985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</f>
        <v>143488.1</v>
      </c>
      <c r="E7" s="95">
        <f>D7/D6*100</f>
        <v>43.286531734223374</v>
      </c>
      <c r="F7" s="95">
        <f>D7/B7*100</f>
        <v>91.33400720293618</v>
      </c>
      <c r="G7" s="95">
        <f>D7/C7*100</f>
        <v>76.36505202833884</v>
      </c>
      <c r="H7" s="105">
        <f>B7-D7</f>
        <v>13614.5</v>
      </c>
      <c r="I7" s="105">
        <f t="shared" si="1"/>
        <v>44409.5</v>
      </c>
    </row>
    <row r="8" spans="1:9" ht="18">
      <c r="A8" s="23" t="s">
        <v>3</v>
      </c>
      <c r="B8" s="42">
        <f>257328.3+70.1</f>
        <v>257398.4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</f>
        <v>256037.1999999999</v>
      </c>
      <c r="E8" s="1">
        <f>D8/D6*100</f>
        <v>77.23959257207873</v>
      </c>
      <c r="F8" s="1">
        <f>D8/B8*100</f>
        <v>99.47116998396257</v>
      </c>
      <c r="G8" s="1">
        <f t="shared" si="0"/>
        <v>81.94060937033949</v>
      </c>
      <c r="H8" s="44">
        <f>B8-D8</f>
        <v>1361.200000000099</v>
      </c>
      <c r="I8" s="44">
        <f t="shared" si="1"/>
        <v>56429.600000000035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4+2.9+1.6+0.5+0.5+1.9+1.2+1.8+1.6+0.7+2+3.7+0.1+1.9+2.9+1.2+0.4+1.1+0.2+0.6+1.5+1.7+0.3+0.5+1.3-0.1+0.4+0.3+1.5+2.7+0.5+2.5+7.6</f>
        <v>51.49999999999999</v>
      </c>
      <c r="E9" s="12">
        <f>D9/D6*100</f>
        <v>0.015536176061377239</v>
      </c>
      <c r="F9" s="120">
        <f>D9/B9*100</f>
        <v>66.3659793814433</v>
      </c>
      <c r="G9" s="1">
        <f t="shared" si="0"/>
        <v>60.0933488914819</v>
      </c>
      <c r="H9" s="44">
        <f aca="true" t="shared" si="2" ref="H9:H43">B9-D9</f>
        <v>26.1</v>
      </c>
      <c r="I9" s="44">
        <f t="shared" si="1"/>
        <v>34.20000000000001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</f>
        <v>21176.80000000001</v>
      </c>
      <c r="E10" s="1">
        <f>D10/D6*100</f>
        <v>6.388475596438324</v>
      </c>
      <c r="F10" s="1">
        <f aca="true" t="shared" si="3" ref="F10:F41">D10/B10*100</f>
        <v>83.26930563037472</v>
      </c>
      <c r="G10" s="1">
        <f t="shared" si="0"/>
        <v>78.10167291181072</v>
      </c>
      <c r="H10" s="44">
        <f t="shared" si="2"/>
        <v>4254.8999999999905</v>
      </c>
      <c r="I10" s="44">
        <f t="shared" si="1"/>
        <v>5937.599999999991</v>
      </c>
    </row>
    <row r="11" spans="1:9" ht="18">
      <c r="A11" s="23" t="s">
        <v>0</v>
      </c>
      <c r="B11" s="42">
        <f>55179.9-70.1</f>
        <v>55109.8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</f>
        <v>33950.3</v>
      </c>
      <c r="E11" s="1">
        <f>D11/D6*100</f>
        <v>10.241899769642249</v>
      </c>
      <c r="F11" s="1">
        <f t="shared" si="3"/>
        <v>61.6048325343224</v>
      </c>
      <c r="G11" s="1">
        <f t="shared" si="0"/>
        <v>45.27865800311547</v>
      </c>
      <c r="H11" s="44">
        <f t="shared" si="2"/>
        <v>21159.5</v>
      </c>
      <c r="I11" s="44">
        <f t="shared" si="1"/>
        <v>41030.5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</f>
        <v>10278.4</v>
      </c>
      <c r="E12" s="1">
        <f>D12/D6*100</f>
        <v>3.100719068529317</v>
      </c>
      <c r="F12" s="1">
        <f t="shared" si="3"/>
        <v>86.25785714885154</v>
      </c>
      <c r="G12" s="1">
        <f t="shared" si="0"/>
        <v>69.73134328358209</v>
      </c>
      <c r="H12" s="44">
        <f t="shared" si="2"/>
        <v>1637.5</v>
      </c>
      <c r="I12" s="44">
        <f t="shared" si="1"/>
        <v>4461.6</v>
      </c>
    </row>
    <row r="13" spans="1:9" ht="18.75" thickBot="1">
      <c r="A13" s="23" t="s">
        <v>29</v>
      </c>
      <c r="B13" s="43">
        <f>B6-B8-B9-B10-B11-B12</f>
        <v>14388.000000000024</v>
      </c>
      <c r="C13" s="43">
        <f>C6-C8-C9-C10-C11-C12</f>
        <v>20961.10000000005</v>
      </c>
      <c r="D13" s="43">
        <f>D6-D8-D9-D10-D11-D12</f>
        <v>9990.200000000232</v>
      </c>
      <c r="E13" s="1">
        <f>D13/D6*100</f>
        <v>3.0137768172499904</v>
      </c>
      <c r="F13" s="1">
        <f t="shared" si="3"/>
        <v>69.43425076452749</v>
      </c>
      <c r="G13" s="1">
        <f t="shared" si="0"/>
        <v>47.66066666348717</v>
      </c>
      <c r="H13" s="44">
        <f t="shared" si="2"/>
        <v>4397.799999999792</v>
      </c>
      <c r="I13" s="44">
        <f t="shared" si="1"/>
        <v>10970.899999999818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</f>
        <v>201184.69999999995</v>
      </c>
      <c r="E18" s="3">
        <f>D18/D150*100</f>
        <v>16.709272183598696</v>
      </c>
      <c r="F18" s="3">
        <f>D18/B18*100</f>
        <v>92.65667630148315</v>
      </c>
      <c r="G18" s="3">
        <f t="shared" si="0"/>
        <v>77.15971588337716</v>
      </c>
      <c r="H18" s="47">
        <f>B18-D18</f>
        <v>15944.500000000058</v>
      </c>
      <c r="I18" s="47">
        <f t="shared" si="1"/>
        <v>59553.30000000005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</f>
        <v>148342.49999999994</v>
      </c>
      <c r="E19" s="95">
        <f>D19/D18*100</f>
        <v>73.73448378529778</v>
      </c>
      <c r="F19" s="95">
        <f t="shared" si="3"/>
        <v>93.87749806824701</v>
      </c>
      <c r="G19" s="95">
        <f t="shared" si="0"/>
        <v>77.45030216803933</v>
      </c>
      <c r="H19" s="105">
        <f t="shared" si="2"/>
        <v>9674.600000000064</v>
      </c>
      <c r="I19" s="105">
        <f t="shared" si="1"/>
        <v>43190.00000000006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</f>
        <v>157802.9</v>
      </c>
      <c r="E20" s="1">
        <f>D20/D18*100</f>
        <v>78.43682944080739</v>
      </c>
      <c r="F20" s="1">
        <f t="shared" si="3"/>
        <v>98.86346692394919</v>
      </c>
      <c r="G20" s="1">
        <f t="shared" si="0"/>
        <v>83.23561152786759</v>
      </c>
      <c r="H20" s="44">
        <f t="shared" si="2"/>
        <v>1814.1000000000058</v>
      </c>
      <c r="I20" s="44">
        <f t="shared" si="1"/>
        <v>31782.899999999994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</f>
        <v>17496.199999999997</v>
      </c>
      <c r="E21" s="1">
        <f>D21/D18*100</f>
        <v>8.696585774166724</v>
      </c>
      <c r="F21" s="1">
        <f t="shared" si="3"/>
        <v>86.34427758558574</v>
      </c>
      <c r="G21" s="1">
        <f t="shared" si="0"/>
        <v>79.13359294789166</v>
      </c>
      <c r="H21" s="44">
        <f t="shared" si="2"/>
        <v>2767.100000000002</v>
      </c>
      <c r="I21" s="44">
        <f t="shared" si="1"/>
        <v>4613.5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</f>
        <v>3614.9</v>
      </c>
      <c r="E22" s="1">
        <f>D22/D18*100</f>
        <v>1.7968066160100649</v>
      </c>
      <c r="F22" s="1">
        <f t="shared" si="3"/>
        <v>98.50937431872684</v>
      </c>
      <c r="G22" s="1">
        <f t="shared" si="0"/>
        <v>92.26626509099263</v>
      </c>
      <c r="H22" s="44">
        <f t="shared" si="2"/>
        <v>54.69999999999982</v>
      </c>
      <c r="I22" s="44">
        <f t="shared" si="1"/>
        <v>303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</f>
        <v>16052.899999999994</v>
      </c>
      <c r="E23" s="1">
        <f>D23/D18*100</f>
        <v>7.979185295899736</v>
      </c>
      <c r="F23" s="1">
        <f t="shared" si="3"/>
        <v>78.8410252884176</v>
      </c>
      <c r="G23" s="1">
        <f t="shared" si="0"/>
        <v>54.00761689443332</v>
      </c>
      <c r="H23" s="44">
        <f t="shared" si="2"/>
        <v>4308.200000000004</v>
      </c>
      <c r="I23" s="44">
        <f t="shared" si="1"/>
        <v>13670.500000000007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0.6325530718787264</v>
      </c>
      <c r="F24" s="1">
        <f t="shared" si="3"/>
        <v>92.50563349567493</v>
      </c>
      <c r="G24" s="1">
        <f t="shared" si="0"/>
        <v>79.95727569741142</v>
      </c>
      <c r="H24" s="44">
        <f t="shared" si="2"/>
        <v>103.10000000000014</v>
      </c>
      <c r="I24" s="44">
        <f t="shared" si="1"/>
        <v>319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4945.199999999966</v>
      </c>
      <c r="E25" s="1">
        <f>D25/D18*100</f>
        <v>2.458039801237354</v>
      </c>
      <c r="F25" s="1">
        <f t="shared" si="3"/>
        <v>41.75807473084198</v>
      </c>
      <c r="G25" s="1">
        <f t="shared" si="0"/>
        <v>35.80987139381273</v>
      </c>
      <c r="H25" s="44">
        <f t="shared" si="2"/>
        <v>6897.300000000045</v>
      </c>
      <c r="I25" s="44">
        <f t="shared" si="1"/>
        <v>8864.400000000045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</f>
        <v>38783.2</v>
      </c>
      <c r="E33" s="3">
        <f>D33/D150*100</f>
        <v>3.221114950346348</v>
      </c>
      <c r="F33" s="3">
        <f>D33/B33*100</f>
        <v>94.09058929134622</v>
      </c>
      <c r="G33" s="3">
        <f t="shared" si="0"/>
        <v>77.59200536176938</v>
      </c>
      <c r="H33" s="47">
        <f t="shared" si="2"/>
        <v>2435.800000000003</v>
      </c>
      <c r="I33" s="47">
        <f t="shared" si="1"/>
        <v>11200.300000000003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</f>
        <v>29247.49999999999</v>
      </c>
      <c r="E34" s="1">
        <f>D34/D33*100</f>
        <v>75.41280760741762</v>
      </c>
      <c r="F34" s="1">
        <f t="shared" si="3"/>
        <v>97.48256829362589</v>
      </c>
      <c r="G34" s="1">
        <f t="shared" si="0"/>
        <v>80.46234728041529</v>
      </c>
      <c r="H34" s="44">
        <f t="shared" si="2"/>
        <v>755.3000000000102</v>
      </c>
      <c r="I34" s="44">
        <f t="shared" si="1"/>
        <v>7101.800000000007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</f>
        <v>1322.3999999999994</v>
      </c>
      <c r="E36" s="1">
        <f>D36/D33*100</f>
        <v>3.4097237979331245</v>
      </c>
      <c r="F36" s="1">
        <f t="shared" si="3"/>
        <v>59.51930866864701</v>
      </c>
      <c r="G36" s="1">
        <f t="shared" si="0"/>
        <v>39.07339557971869</v>
      </c>
      <c r="H36" s="44">
        <f t="shared" si="2"/>
        <v>899.4000000000008</v>
      </c>
      <c r="I36" s="44">
        <f t="shared" si="1"/>
        <v>2062.000000000001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</f>
        <v>839</v>
      </c>
      <c r="E37" s="17">
        <f>D37/D33*100</f>
        <v>2.163307824006271</v>
      </c>
      <c r="F37" s="17">
        <f t="shared" si="3"/>
        <v>92.16741733494452</v>
      </c>
      <c r="G37" s="17">
        <f t="shared" si="0"/>
        <v>90.28300871623803</v>
      </c>
      <c r="H37" s="53">
        <f t="shared" si="2"/>
        <v>71.29999999999995</v>
      </c>
      <c r="I37" s="53">
        <f t="shared" si="1"/>
        <v>90.29999999999995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5.1+5.1+5.1+5.1+5.1+4.8</f>
        <v>30.3</v>
      </c>
      <c r="E38" s="1">
        <f>D38/D33*100</f>
        <v>0.07812661152251492</v>
      </c>
      <c r="F38" s="1">
        <f t="shared" si="3"/>
        <v>74.63054187192118</v>
      </c>
      <c r="G38" s="1">
        <f t="shared" si="0"/>
        <v>49.83552631578947</v>
      </c>
      <c r="H38" s="44">
        <f t="shared" si="2"/>
        <v>10.3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7344.000000000008</v>
      </c>
      <c r="E39" s="1">
        <f>D39/D33*100</f>
        <v>18.936034159120467</v>
      </c>
      <c r="F39" s="1">
        <f t="shared" si="3"/>
        <v>91.3035370174676</v>
      </c>
      <c r="G39" s="1">
        <f t="shared" si="0"/>
        <v>79.3114247761807</v>
      </c>
      <c r="H39" s="44">
        <f>B39-D39</f>
        <v>699.4999999999927</v>
      </c>
      <c r="I39" s="44">
        <f t="shared" si="1"/>
        <v>1915.699999999998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</f>
        <v>930.3000000000001</v>
      </c>
      <c r="E43" s="3">
        <f>D43/D150*100</f>
        <v>0.07726549738823016</v>
      </c>
      <c r="F43" s="3">
        <f>D43/B43*100</f>
        <v>77.98641964959343</v>
      </c>
      <c r="G43" s="3">
        <f t="shared" si="0"/>
        <v>64.5369406867846</v>
      </c>
      <c r="H43" s="47">
        <f t="shared" si="2"/>
        <v>262.6</v>
      </c>
      <c r="I43" s="47">
        <f t="shared" si="1"/>
        <v>511.19999999999993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</f>
        <v>6166.999999999999</v>
      </c>
      <c r="E45" s="3">
        <f>D45/D150*100</f>
        <v>0.5121964123328123</v>
      </c>
      <c r="F45" s="3">
        <f>D45/B45*100</f>
        <v>97.5590463986838</v>
      </c>
      <c r="G45" s="3">
        <f aca="true" t="shared" si="4" ref="G45:G76">D45/C45*100</f>
        <v>79.19711310020674</v>
      </c>
      <c r="H45" s="47">
        <f>B45-D45</f>
        <v>154.3000000000011</v>
      </c>
      <c r="I45" s="47">
        <f aca="true" t="shared" si="5" ref="I45:I77">C45-D45</f>
        <v>1619.9000000000015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224.1+258.6+235.3+288.8+241.4+328.6+224.6+306.6+239.4+298.3+269.8+13.5+346.9+45.8+263.2+291.7-0.1+38.6+180.3+343.4+215.2+305.6+213.9+383.3</f>
        <v>5556.8</v>
      </c>
      <c r="E46" s="1">
        <f>D46/D45*100</f>
        <v>90.1053997081239</v>
      </c>
      <c r="F46" s="1">
        <f aca="true" t="shared" si="6" ref="F46:F74">D46/B46*100</f>
        <v>99.09585376727598</v>
      </c>
      <c r="G46" s="1">
        <f t="shared" si="4"/>
        <v>82.27908078654347</v>
      </c>
      <c r="H46" s="44">
        <f aca="true" t="shared" si="7" ref="H46:H74">B46-D46</f>
        <v>50.69999999999982</v>
      </c>
      <c r="I46" s="44">
        <f t="shared" si="5"/>
        <v>1196.8000000000002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0.01783687368250365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0.6761796659640021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2.2+2.5+0.8+112.4+2.2+0.1+69.1+4.4-0.1+35.2+27.4+4.8+1+22.3+2.5+1.6+0.6+4.2-0.1+0.5+5.1+0.3+0.5+1.6+0.3+1.5+1.7+0.6+5.1</f>
        <v>310.3000000000001</v>
      </c>
      <c r="E49" s="1">
        <f>D49/D45*100</f>
        <v>5.0316199124371686</v>
      </c>
      <c r="F49" s="1">
        <f t="shared" si="6"/>
        <v>82.9679144385027</v>
      </c>
      <c r="G49" s="1">
        <f t="shared" si="4"/>
        <v>50.95238095238097</v>
      </c>
      <c r="H49" s="44">
        <f t="shared" si="7"/>
        <v>63.699999999999875</v>
      </c>
      <c r="I49" s="44">
        <f t="shared" si="5"/>
        <v>298.6999999999999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257.0999999999988</v>
      </c>
      <c r="E50" s="1">
        <f>D50/D45*100</f>
        <v>4.168963839792425</v>
      </c>
      <c r="F50" s="1">
        <f t="shared" si="6"/>
        <v>87.89743589743543</v>
      </c>
      <c r="G50" s="1">
        <f t="shared" si="4"/>
        <v>72.97757592960507</v>
      </c>
      <c r="H50" s="44">
        <f t="shared" si="7"/>
        <v>35.4000000000014</v>
      </c>
      <c r="I50" s="44">
        <f t="shared" si="5"/>
        <v>95.20000000000141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</f>
        <v>12036.19999999999</v>
      </c>
      <c r="E51" s="3">
        <f>D51/D150*100</f>
        <v>0.9996592278450125</v>
      </c>
      <c r="F51" s="3">
        <f>D51/B51*100</f>
        <v>88.83460033950837</v>
      </c>
      <c r="G51" s="3">
        <f t="shared" si="4"/>
        <v>72.67753953541728</v>
      </c>
      <c r="H51" s="47">
        <f>B51-D51</f>
        <v>1512.8000000000102</v>
      </c>
      <c r="I51" s="47">
        <f t="shared" si="5"/>
        <v>4524.900000000009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8+294.9+437.7+298.5+423.7+297.9+451.2+294.5+446+301+554.2+412+820.4+487.4+393.4+0.1+169.4+354.3-0.1+300.5+8.5+507.2+314.4+656.2</f>
        <v>8231.299999999997</v>
      </c>
      <c r="E52" s="1">
        <f>D52/D51*100</f>
        <v>68.38786327910806</v>
      </c>
      <c r="F52" s="1">
        <f t="shared" si="6"/>
        <v>97.05005010906088</v>
      </c>
      <c r="G52" s="1">
        <f t="shared" si="4"/>
        <v>79.6934754615779</v>
      </c>
      <c r="H52" s="44">
        <f t="shared" si="7"/>
        <v>250.20000000000255</v>
      </c>
      <c r="I52" s="44">
        <f t="shared" si="5"/>
        <v>2097.4000000000033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1.3+0.7+2.1+1+1.3+7.6+7.5+6.3+0.4+13+20.7+0.5+5.3+9.4+10+8.9+5.1+7.2+1-0.1+17.9+7.1+3.8+1.6+1.9+6.6+0.6+5.8+1.3+5.3+15.2+5.8+4.4</f>
        <v>186.50000000000006</v>
      </c>
      <c r="E54" s="1">
        <f>D54/D51*100</f>
        <v>1.549492364699824</v>
      </c>
      <c r="F54" s="1">
        <f t="shared" si="6"/>
        <v>76.78056813503501</v>
      </c>
      <c r="G54" s="1">
        <f t="shared" si="4"/>
        <v>64.98257839721256</v>
      </c>
      <c r="H54" s="44">
        <f t="shared" si="7"/>
        <v>56.39999999999995</v>
      </c>
      <c r="I54" s="44">
        <f t="shared" si="5"/>
        <v>100.49999999999994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</f>
        <v>413.70000000000005</v>
      </c>
      <c r="E55" s="1">
        <f>D55/D51*100</f>
        <v>3.4371313205164453</v>
      </c>
      <c r="F55" s="1">
        <f t="shared" si="6"/>
        <v>62.464140117771414</v>
      </c>
      <c r="G55" s="1">
        <f t="shared" si="4"/>
        <v>44.336084021005256</v>
      </c>
      <c r="H55" s="44">
        <f t="shared" si="7"/>
        <v>248.5999999999999</v>
      </c>
      <c r="I55" s="44">
        <f t="shared" si="5"/>
        <v>519.4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40+40+40+40+40</f>
        <v>200</v>
      </c>
      <c r="E56" s="1">
        <f>D56/D51*100</f>
        <v>1.6616540104019557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3004.6999999999925</v>
      </c>
      <c r="E57" s="1">
        <f>D57/D51*100</f>
        <v>24.963859025273717</v>
      </c>
      <c r="F57" s="1">
        <f t="shared" si="6"/>
        <v>75.94722341581762</v>
      </c>
      <c r="G57" s="1">
        <f t="shared" si="4"/>
        <v>62.59400454138271</v>
      </c>
      <c r="H57" s="44">
        <f>B57-D57</f>
        <v>951.6000000000076</v>
      </c>
      <c r="I57" s="44">
        <f>C57-D57</f>
        <v>1795.600000000005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</f>
        <v>4551.799999999998</v>
      </c>
      <c r="E59" s="3">
        <f>D59/D150*100</f>
        <v>0.3780469644327055</v>
      </c>
      <c r="F59" s="3">
        <f>D59/B59*100</f>
        <v>81.18066702336363</v>
      </c>
      <c r="G59" s="3">
        <f t="shared" si="4"/>
        <v>74.48047910462412</v>
      </c>
      <c r="H59" s="47">
        <f>B59-D59</f>
        <v>1055.2000000000016</v>
      </c>
      <c r="I59" s="47">
        <f t="shared" si="5"/>
        <v>1559.6000000000013</v>
      </c>
    </row>
    <row r="60" spans="1:9" ht="18">
      <c r="A60" s="23" t="s">
        <v>3</v>
      </c>
      <c r="B60" s="42">
        <f>1379.2+1</f>
        <v>1380.2</v>
      </c>
      <c r="C60" s="43">
        <f>1508.2+134.4</f>
        <v>1642.6000000000001</v>
      </c>
      <c r="D60" s="44">
        <f>43.5+72.8+47.2+62.5+0.1+35.3+86.8+44.1+125.7+41.4+92.3+60.6+92.7+66.3+68.7-0.1+2+54.7+84.1+36.1+101.8+41.9+86.5</f>
        <v>1347</v>
      </c>
      <c r="E60" s="1">
        <f>D60/D59*100</f>
        <v>29.592688606705046</v>
      </c>
      <c r="F60" s="1">
        <f t="shared" si="6"/>
        <v>97.59455151427329</v>
      </c>
      <c r="G60" s="1">
        <f t="shared" si="4"/>
        <v>82.00413977840009</v>
      </c>
      <c r="H60" s="44">
        <f t="shared" si="7"/>
        <v>33.200000000000045</v>
      </c>
      <c r="I60" s="44">
        <f t="shared" si="5"/>
        <v>295.60000000000014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6.847840414780968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f>438.6-1</f>
        <v>437.6</v>
      </c>
      <c r="C62" s="43">
        <v>627.5</v>
      </c>
      <c r="D62" s="44">
        <f>4.7+45.7+4.9+40.9+19.8+3.9+46.3+9+12.6+0.9+3+0.3+2.8+0.3+0.1+2.2+0.3+2.2+0.3+3.3+0.5+5.5+0.2</f>
        <v>209.70000000000002</v>
      </c>
      <c r="E62" s="1">
        <f>D62/D59*100</f>
        <v>4.60696867173426</v>
      </c>
      <c r="F62" s="1">
        <f t="shared" si="6"/>
        <v>47.92047531992687</v>
      </c>
      <c r="G62" s="1">
        <f t="shared" si="4"/>
        <v>33.418326693227094</v>
      </c>
      <c r="H62" s="44">
        <f t="shared" si="7"/>
        <v>227.9</v>
      </c>
      <c r="I62" s="44">
        <f t="shared" si="5"/>
        <v>417.79999999999995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56.56223911419661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108.79999999999814</v>
      </c>
      <c r="E64" s="1">
        <f>D64/D59*100</f>
        <v>2.390263192583114</v>
      </c>
      <c r="F64" s="1">
        <f t="shared" si="6"/>
        <v>74.52054794520411</v>
      </c>
      <c r="G64" s="1">
        <f t="shared" si="4"/>
        <v>54.9217566885403</v>
      </c>
      <c r="H64" s="44">
        <f t="shared" si="7"/>
        <v>37.200000000002035</v>
      </c>
      <c r="I64" s="44">
        <f t="shared" si="5"/>
        <v>89.30000000000149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0.014908262690731285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44075.1+103.3+46.5+25+15.6+5.7+164.2+1847.8</f>
        <v>46283.2</v>
      </c>
      <c r="E90" s="3">
        <f>D90/D150*100</f>
        <v>3.8440228622153434</v>
      </c>
      <c r="F90" s="3">
        <f aca="true" t="shared" si="10" ref="F90:F96">D90/B90*100</f>
        <v>90.91269802296232</v>
      </c>
      <c r="G90" s="3">
        <f t="shared" si="8"/>
        <v>77.36922696301643</v>
      </c>
      <c r="H90" s="47">
        <f aca="true" t="shared" si="11" ref="H90:H96">B90-D90</f>
        <v>4626.300000000003</v>
      </c>
      <c r="I90" s="47">
        <f t="shared" si="9"/>
        <v>13538.000000000015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</f>
        <v>39622.29999999999</v>
      </c>
      <c r="E91" s="1">
        <f>D91/D90*100</f>
        <v>85.60838489992047</v>
      </c>
      <c r="F91" s="1">
        <f t="shared" si="10"/>
        <v>93.87124134075033</v>
      </c>
      <c r="G91" s="1">
        <f t="shared" si="8"/>
        <v>79.75390845942185</v>
      </c>
      <c r="H91" s="44">
        <f t="shared" si="11"/>
        <v>2586.9000000000087</v>
      </c>
      <c r="I91" s="44">
        <f t="shared" si="9"/>
        <v>10058.400000000009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</f>
        <v>1262.8</v>
      </c>
      <c r="E92" s="1">
        <f>D92/D90*100</f>
        <v>2.72841981539738</v>
      </c>
      <c r="F92" s="1">
        <f t="shared" si="10"/>
        <v>81.77167648772907</v>
      </c>
      <c r="G92" s="1">
        <f t="shared" si="8"/>
        <v>59.52672763269538</v>
      </c>
      <c r="H92" s="44">
        <f t="shared" si="11"/>
        <v>281.5</v>
      </c>
      <c r="I92" s="44">
        <f t="shared" si="9"/>
        <v>858.6000000000001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5398.100000000009</v>
      </c>
      <c r="E94" s="1">
        <f>D94/D90*100</f>
        <v>11.66319528468215</v>
      </c>
      <c r="F94" s="1">
        <f t="shared" si="10"/>
        <v>75.43460033538298</v>
      </c>
      <c r="G94" s="1">
        <f>D94/C94*100</f>
        <v>67.31553416218776</v>
      </c>
      <c r="H94" s="44">
        <f t="shared" si="11"/>
        <v>1757.8999999999942</v>
      </c>
      <c r="I94" s="44">
        <f>C94-D94</f>
        <v>2621.0000000000064</v>
      </c>
    </row>
    <row r="95" spans="1:9" ht="18.75">
      <c r="A95" s="108" t="s">
        <v>12</v>
      </c>
      <c r="B95" s="111">
        <f>69041.8+250+500</f>
        <v>69791.8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</f>
        <v>66836.8</v>
      </c>
      <c r="E95" s="107">
        <f>D95/D150*100</f>
        <v>5.551089536534088</v>
      </c>
      <c r="F95" s="110">
        <f t="shared" si="10"/>
        <v>95.76597823813113</v>
      </c>
      <c r="G95" s="106">
        <f>D95/C95*100</f>
        <v>83.76168634233152</v>
      </c>
      <c r="H95" s="112">
        <f t="shared" si="11"/>
        <v>2955</v>
      </c>
      <c r="I95" s="122">
        <f>C95-D95</f>
        <v>12957.199999999997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4529.8+517.7+29.4+13.1+5+72.5+64.2</f>
        <v>5231.7</v>
      </c>
      <c r="E96" s="117">
        <f>D96/D95*100</f>
        <v>7.827574031072702</v>
      </c>
      <c r="F96" s="118">
        <f t="shared" si="10"/>
        <v>85.40993241257713</v>
      </c>
      <c r="G96" s="119">
        <f>D96/C96*100</f>
        <v>64.76880222841226</v>
      </c>
      <c r="H96" s="123">
        <f t="shared" si="11"/>
        <v>893.6999999999998</v>
      </c>
      <c r="I96" s="124">
        <f>C96-D96</f>
        <v>2845.8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</f>
        <v>6229.4</v>
      </c>
      <c r="E102" s="19">
        <f>D102/D150*100</f>
        <v>0.5173790061595624</v>
      </c>
      <c r="F102" s="19">
        <f>D102/B102*100</f>
        <v>72.98994680477115</v>
      </c>
      <c r="G102" s="19">
        <f aca="true" t="shared" si="12" ref="G102:G148">D102/C102*100</f>
        <v>59.11368381096982</v>
      </c>
      <c r="H102" s="79">
        <f aca="true" t="shared" si="13" ref="H102:H107">B102-D102</f>
        <v>2305.2000000000007</v>
      </c>
      <c r="I102" s="79">
        <f aca="true" t="shared" si="14" ref="I102:I148">C102-D102</f>
        <v>4308.6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1.7545831059171026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</f>
        <v>5344.900000000001</v>
      </c>
      <c r="E104" s="1">
        <f>D104/D102*100</f>
        <v>85.80120075769739</v>
      </c>
      <c r="F104" s="1">
        <f aca="true" t="shared" si="15" ref="F104:F148">D104/B104*100</f>
        <v>77.43314113522442</v>
      </c>
      <c r="G104" s="1">
        <f t="shared" si="12"/>
        <v>62.12977170223649</v>
      </c>
      <c r="H104" s="44">
        <f t="shared" si="13"/>
        <v>1557.6999999999998</v>
      </c>
      <c r="I104" s="44">
        <f t="shared" si="14"/>
        <v>3257.8999999999987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775.1999999999989</v>
      </c>
      <c r="E106" s="84">
        <f>D106/D102*100</f>
        <v>12.44421613638551</v>
      </c>
      <c r="F106" s="84">
        <f t="shared" si="15"/>
        <v>51.42288557213923</v>
      </c>
      <c r="G106" s="84">
        <f t="shared" si="12"/>
        <v>44.357976653696426</v>
      </c>
      <c r="H106" s="124">
        <f>B106-D106</f>
        <v>732.3000000000011</v>
      </c>
      <c r="I106" s="124">
        <f t="shared" si="14"/>
        <v>972.4000000000015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520785.8000000001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489363.80000000016</v>
      </c>
      <c r="E107" s="82">
        <f>D107/D150*100</f>
        <v>40.643811040303554</v>
      </c>
      <c r="F107" s="82">
        <f>D107/B107*100</f>
        <v>93.96642535184331</v>
      </c>
      <c r="G107" s="82">
        <f t="shared" si="12"/>
        <v>83.4598171115856</v>
      </c>
      <c r="H107" s="81">
        <f t="shared" si="13"/>
        <v>31421.99999999994</v>
      </c>
      <c r="I107" s="81">
        <f t="shared" si="14"/>
        <v>96982.7999999997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</f>
        <v>979.8999999999996</v>
      </c>
      <c r="E108" s="6">
        <f>D108/D107*100</f>
        <v>0.20023957636425074</v>
      </c>
      <c r="F108" s="6">
        <f t="shared" si="15"/>
        <v>56.465368214820764</v>
      </c>
      <c r="G108" s="6">
        <f t="shared" si="12"/>
        <v>45.235896962422665</v>
      </c>
      <c r="H108" s="61">
        <f aca="true" t="shared" si="16" ref="H108:H148">B108-D108</f>
        <v>755.5000000000005</v>
      </c>
      <c r="I108" s="61">
        <f t="shared" si="14"/>
        <v>1186.3000000000002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47.413001326666006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0.1230577333264127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0.005456063566614447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</f>
        <v>1178.1000000000001</v>
      </c>
      <c r="E114" s="6">
        <f>D114/D107*100</f>
        <v>0.24074114186623524</v>
      </c>
      <c r="F114" s="6">
        <f t="shared" si="15"/>
        <v>81.30434782608697</v>
      </c>
      <c r="G114" s="6">
        <f t="shared" si="12"/>
        <v>64.51807228915663</v>
      </c>
      <c r="H114" s="61">
        <f t="shared" si="16"/>
        <v>270.89999999999986</v>
      </c>
      <c r="I114" s="61">
        <f t="shared" si="14"/>
        <v>647.8999999999999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</f>
        <v>45.5</v>
      </c>
      <c r="E117" s="6">
        <f>D117/D107*100</f>
        <v>0.00929778622775121</v>
      </c>
      <c r="F117" s="6">
        <f>D117/B117*100</f>
        <v>41.36363636363637</v>
      </c>
      <c r="G117" s="6">
        <f t="shared" si="12"/>
        <v>41.36363636363637</v>
      </c>
      <c r="H117" s="61">
        <f t="shared" si="16"/>
        <v>64.5</v>
      </c>
      <c r="I117" s="61">
        <f t="shared" si="14"/>
        <v>64.5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17.1-0.3+0.8+0.3+21.4+4.2+0.3+17.6+4.2+0.8+0.3+16.8+0.3+2+2.2+17.7+1.1+4.1+17.7+0.8+4.3+0.3+1.6+0.3+4+0.8+1.7+3+17.7+1.1+2.9+17.7</f>
        <v>184.79999999999998</v>
      </c>
      <c r="E118" s="6">
        <f>D118/D107*100</f>
        <v>0.037763316371174145</v>
      </c>
      <c r="F118" s="6">
        <f t="shared" si="15"/>
        <v>98.45498135322323</v>
      </c>
      <c r="G118" s="6">
        <f t="shared" si="12"/>
        <v>78.97435897435898</v>
      </c>
      <c r="H118" s="61">
        <f t="shared" si="16"/>
        <v>2.9000000000000057</v>
      </c>
      <c r="I118" s="61">
        <f t="shared" si="14"/>
        <v>49.20000000000002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74.67532467532469</v>
      </c>
      <c r="F119" s="1">
        <f t="shared" si="15"/>
        <v>100</v>
      </c>
      <c r="G119" s="1">
        <f t="shared" si="12"/>
        <v>79.03780068728523</v>
      </c>
      <c r="H119" s="44">
        <f t="shared" si="16"/>
        <v>0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568.7-80</f>
        <v>488.70000000000005</v>
      </c>
      <c r="C121" s="53">
        <f>204.9+375.8-12</f>
        <v>568.7</v>
      </c>
      <c r="D121" s="76">
        <f>136.8+10+57.4-0.1+22.6+0.1</f>
        <v>226.8</v>
      </c>
      <c r="E121" s="17">
        <f>D121/D107*100</f>
        <v>0.046345888273713734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3776+7.6+1124+100+14.3+14.5+0.1+20.4+3015.8+9+1156.5+27+0.1+1146.6+5.2+681+29.9+16.3+480.3+117.6+5542.8+148.8+1446+310+974.1+0.1+1858.9+80.5+1043.3</f>
        <v>23146.699999999997</v>
      </c>
      <c r="E124" s="17">
        <f>D124/D107*100</f>
        <v>4.729957548964593</v>
      </c>
      <c r="F124" s="6">
        <f t="shared" si="15"/>
        <v>99.91021905686844</v>
      </c>
      <c r="G124" s="6">
        <f t="shared" si="12"/>
        <v>80.44310836171543</v>
      </c>
      <c r="H124" s="61">
        <f t="shared" si="16"/>
        <v>20.80000000000291</v>
      </c>
      <c r="I124" s="61">
        <f t="shared" si="14"/>
        <v>5627.300000000003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0.011239082253325641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0.036700712230859724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0.004699979851390723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f>100-80</f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0.003433028761015832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5.2+0.3+2.7+0.1+0.5+0.2+13.8+39.2+5+5.9+2+6.5+0.1+32.4+5+3.9+0.2+0.7+8.4+0.1+0.1+3+4.4+0.1+5.5+21.4+0.1+4.5+0.6+5.7+0.4+24.5+1.5+1.7+1.6+1.3+1.6+9.9</f>
        <v>220.1</v>
      </c>
      <c r="E136" s="17">
        <f>D136/D107*100</f>
        <v>0.04497676370830861</v>
      </c>
      <c r="F136" s="6">
        <f t="shared" si="15"/>
        <v>79.22966162706983</v>
      </c>
      <c r="G136" s="6">
        <f>D136/C136*100</f>
        <v>60.516909540830355</v>
      </c>
      <c r="H136" s="61">
        <f t="shared" si="16"/>
        <v>57.70000000000002</v>
      </c>
      <c r="I136" s="61">
        <f t="shared" si="14"/>
        <v>143.6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0.3+39.3+0.2+2+32.4+0.2-0.1+5.4+0.1+5.5+21.4+0.1+0.1+22.6+1.7+9.9</f>
        <v>141.09999999999997</v>
      </c>
      <c r="E137" s="103">
        <f>D137/D136*100</f>
        <v>64.10722398909586</v>
      </c>
      <c r="F137" s="1">
        <f t="shared" si="15"/>
        <v>72.88223140495866</v>
      </c>
      <c r="G137" s="1">
        <f>D137/C137*100</f>
        <v>55.26831179005091</v>
      </c>
      <c r="H137" s="44">
        <f t="shared" si="16"/>
        <v>52.50000000000003</v>
      </c>
      <c r="I137" s="44">
        <f t="shared" si="14"/>
        <v>114.20000000000005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</f>
        <v>1020.8999999999999</v>
      </c>
      <c r="E138" s="17">
        <f>D138/D107*100</f>
        <v>0.2086178013167299</v>
      </c>
      <c r="F138" s="6">
        <f t="shared" si="15"/>
        <v>96.12994350282484</v>
      </c>
      <c r="G138" s="6">
        <f t="shared" si="12"/>
        <v>81.20426344257078</v>
      </c>
      <c r="H138" s="61">
        <f t="shared" si="16"/>
        <v>41.100000000000136</v>
      </c>
      <c r="I138" s="61">
        <f t="shared" si="14"/>
        <v>236.30000000000018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26.5+39.8+30.1+42.1+0.1+31.9+40.5+11.2+38.1+30.1+28.3+17.4+33.4+8.9+24.2+37.9+28.8+43.2+29.4+43.5-0.1+36.5+38.4+39.2+36.7</f>
        <v>736.1</v>
      </c>
      <c r="E139" s="1">
        <f>D139/D138*100</f>
        <v>72.10304633166815</v>
      </c>
      <c r="F139" s="1">
        <f aca="true" t="shared" si="17" ref="F139:F147">D139/B139*100</f>
        <v>99.49986482833198</v>
      </c>
      <c r="G139" s="1">
        <f t="shared" si="12"/>
        <v>83.06251410516813</v>
      </c>
      <c r="H139" s="44">
        <f t="shared" si="16"/>
        <v>3.699999999999932</v>
      </c>
      <c r="I139" s="44">
        <f t="shared" si="14"/>
        <v>150.10000000000002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2.1157801939465184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0.07049969777086083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</f>
        <v>32316.499999999996</v>
      </c>
      <c r="E143" s="17">
        <f>D143/D107*100</f>
        <v>6.603778211629055</v>
      </c>
      <c r="F143" s="99">
        <f t="shared" si="17"/>
        <v>88.53229230874597</v>
      </c>
      <c r="G143" s="6">
        <f t="shared" si="12"/>
        <v>78.67872620149</v>
      </c>
      <c r="H143" s="61">
        <f t="shared" si="16"/>
        <v>4186.000000000004</v>
      </c>
      <c r="I143" s="61">
        <f t="shared" si="14"/>
        <v>8757.500000000004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0.4311720646275836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0.123159906801443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428779.4-3514-2494.7-340</f>
        <v>422430.7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</f>
        <v>402721.1000000001</v>
      </c>
      <c r="E147" s="17">
        <f>D147/D107*100</f>
        <v>82.29482850999604</v>
      </c>
      <c r="F147" s="6">
        <f t="shared" si="17"/>
        <v>95.33424062218965</v>
      </c>
      <c r="G147" s="6">
        <f t="shared" si="12"/>
        <v>85.51100713396647</v>
      </c>
      <c r="H147" s="61">
        <f t="shared" si="16"/>
        <v>19709.59999999992</v>
      </c>
      <c r="I147" s="61">
        <f t="shared" si="14"/>
        <v>68237.09999999992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</f>
        <v>23362.399999999994</v>
      </c>
      <c r="E148" s="17">
        <f>D148/D107*100</f>
        <v>4.774035186092634</v>
      </c>
      <c r="F148" s="6">
        <f t="shared" si="15"/>
        <v>96.66666666666664</v>
      </c>
      <c r="G148" s="6">
        <f t="shared" si="12"/>
        <v>80.55555555555554</v>
      </c>
      <c r="H148" s="61">
        <f t="shared" si="16"/>
        <v>805.6000000000058</v>
      </c>
      <c r="I148" s="61">
        <f t="shared" si="14"/>
        <v>5639.200000000004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530981.6000000001</v>
      </c>
      <c r="C149" s="77">
        <f>C43+C69+C72+C77+C79+C87+C102+C107+C100+C84+C98</f>
        <v>600445.8999999999</v>
      </c>
      <c r="D149" s="53">
        <f>D43+D69+D72+D77+D79+D87+D102+D107+D100+D84+D98</f>
        <v>496703.0000000002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1204030.3000000003</v>
      </c>
      <c r="E150" s="31">
        <v>100</v>
      </c>
      <c r="F150" s="3">
        <f>D150/B150*100</f>
        <v>92.62984276864556</v>
      </c>
      <c r="G150" s="3">
        <f aca="true" t="shared" si="18" ref="G150:G156">D150/C150*100</f>
        <v>78.61305382612643</v>
      </c>
      <c r="H150" s="47">
        <f aca="true" t="shared" si="19" ref="H150:H156">B150-D150</f>
        <v>95799.5</v>
      </c>
      <c r="I150" s="47">
        <f aca="true" t="shared" si="20" ref="I150:I156">C150-D150</f>
        <v>327560.49999999953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505698.9</v>
      </c>
      <c r="C151" s="60">
        <f>C8+C20+C34+C52+C60+C91+C115+C119+C46+C139+C131+C103</f>
        <v>608055.8999999997</v>
      </c>
      <c r="D151" s="60">
        <f>D8+D20+D34+D52+D60+D91+D115+D119+D46+D139+D131+D103</f>
        <v>498828.3999999998</v>
      </c>
      <c r="E151" s="6">
        <f>D151/D150*100</f>
        <v>41.4298876033269</v>
      </c>
      <c r="F151" s="6">
        <f aca="true" t="shared" si="21" ref="F151:F156">D151/B151*100</f>
        <v>98.64138521954463</v>
      </c>
      <c r="G151" s="6">
        <f t="shared" si="18"/>
        <v>82.03660222686764</v>
      </c>
      <c r="H151" s="61">
        <f t="shared" si="19"/>
        <v>6870.500000000233</v>
      </c>
      <c r="I151" s="72">
        <f t="shared" si="20"/>
        <v>109227.49999999988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87988.00000000001</v>
      </c>
      <c r="C152" s="61">
        <f>C11+C23+C36+C55+C62+C92+C49+C140+C109+C112+C96+C137</f>
        <v>121965.20000000001</v>
      </c>
      <c r="D152" s="61">
        <f>D11+D23+D36+D55+D62+D92+D49+D140+D109+D112+D96+D137</f>
        <v>59381.09999999999</v>
      </c>
      <c r="E152" s="6">
        <f>D152/D150*100</f>
        <v>4.931860934064531</v>
      </c>
      <c r="F152" s="6">
        <f t="shared" si="21"/>
        <v>67.48772559894529</v>
      </c>
      <c r="G152" s="6">
        <f t="shared" si="18"/>
        <v>48.68692053143027</v>
      </c>
      <c r="H152" s="61">
        <f t="shared" si="19"/>
        <v>28606.900000000023</v>
      </c>
      <c r="I152" s="72">
        <f t="shared" si="20"/>
        <v>62584.10000000002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25331.600000000013</v>
      </c>
      <c r="E153" s="6">
        <f>D153/D150*100</f>
        <v>2.1039005413734198</v>
      </c>
      <c r="F153" s="6">
        <f t="shared" si="21"/>
        <v>85.28526506454071</v>
      </c>
      <c r="G153" s="6">
        <f t="shared" si="18"/>
        <v>79.90587285264562</v>
      </c>
      <c r="H153" s="61">
        <f t="shared" si="19"/>
        <v>4370.599999999988</v>
      </c>
      <c r="I153" s="72">
        <f t="shared" si="20"/>
        <v>6370.19999999999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19798.8</v>
      </c>
      <c r="E154" s="6">
        <f>D154/D150*100</f>
        <v>1.6443772220682482</v>
      </c>
      <c r="F154" s="6">
        <f t="shared" si="21"/>
        <v>81.107720038508</v>
      </c>
      <c r="G154" s="6">
        <f t="shared" si="18"/>
        <v>67.39236990441957</v>
      </c>
      <c r="H154" s="61">
        <f t="shared" si="19"/>
        <v>4611.700000000001</v>
      </c>
      <c r="I154" s="72">
        <f t="shared" si="20"/>
        <v>9579.600000000002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17628.799999999996</v>
      </c>
      <c r="E155" s="6">
        <f>D155/D150*100</f>
        <v>1.4641491995674853</v>
      </c>
      <c r="F155" s="6">
        <f t="shared" si="21"/>
        <v>86.29723908361072</v>
      </c>
      <c r="G155" s="6">
        <f t="shared" si="18"/>
        <v>79.09299331051159</v>
      </c>
      <c r="H155" s="61">
        <f t="shared" si="19"/>
        <v>2799.2000000000007</v>
      </c>
      <c r="I155" s="72">
        <f t="shared" si="20"/>
        <v>4659.9000000000015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583061.6000000004</v>
      </c>
      <c r="E156" s="36">
        <f>D156/D150*100</f>
        <v>48.425824499599415</v>
      </c>
      <c r="F156" s="36">
        <f t="shared" si="21"/>
        <v>92.3146879475721</v>
      </c>
      <c r="G156" s="36">
        <f t="shared" si="18"/>
        <v>81.18364669045206</v>
      </c>
      <c r="H156" s="127">
        <f t="shared" si="19"/>
        <v>48540.59999999986</v>
      </c>
      <c r="I156" s="127">
        <f t="shared" si="20"/>
        <v>135139.19999999972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1204030.3000000003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1204030.3000000003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2016-10-28T05:45:17Z</dcterms:modified>
  <cp:category/>
  <cp:version/>
  <cp:contentType/>
  <cp:contentStatus/>
</cp:coreProperties>
</file>